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u\陳秀玉\建教合作\(5)降提管理費申請表\"/>
    </mc:Choice>
  </mc:AlternateContent>
  <bookViews>
    <workbookView xWindow="0" yWindow="0" windowWidth="13728" windowHeight="6588"/>
  </bookViews>
  <sheets>
    <sheet name="已知管理費金額" sheetId="1" r:id="rId1"/>
    <sheet name="已知管理費比例" sheetId="6" r:id="rId2"/>
  </sheets>
  <definedNames>
    <definedName name="_xlnm.Print_Area" localSheetId="1">已知管理費比例!$A$1:$L$31</definedName>
    <definedName name="_xlnm.Print_Area" localSheetId="0">已知管理費金額!$A$1:$L$31</definedName>
  </definedNames>
  <calcPr calcId="152511"/>
</workbook>
</file>

<file path=xl/calcChain.xml><?xml version="1.0" encoding="utf-8"?>
<calcChain xmlns="http://schemas.openxmlformats.org/spreadsheetml/2006/main">
  <c r="F24" i="6" l="1"/>
  <c r="H24" i="6"/>
  <c r="F25" i="6"/>
  <c r="H25" i="6"/>
  <c r="F26" i="6"/>
  <c r="H26" i="6"/>
  <c r="L17" i="6" l="1"/>
  <c r="K16" i="6"/>
  <c r="M16" i="6" s="1"/>
  <c r="I16" i="6"/>
  <c r="L16" i="6" s="1"/>
  <c r="L18" i="6" s="1"/>
  <c r="H16" i="6"/>
  <c r="K12" i="6"/>
  <c r="M12" i="6" s="1"/>
  <c r="I12" i="6"/>
  <c r="L12" i="6" s="1"/>
  <c r="L14" i="6"/>
  <c r="H12" i="6" l="1"/>
  <c r="L17" i="1"/>
  <c r="H16" i="1" l="1"/>
  <c r="J16" i="1" s="1"/>
  <c r="K16" i="1" s="1"/>
  <c r="L16" i="1" s="1"/>
  <c r="L18" i="1" s="1"/>
  <c r="H12" i="1" l="1"/>
  <c r="J12" i="1" l="1"/>
  <c r="K12" i="1" s="1"/>
  <c r="L12" i="1" s="1"/>
  <c r="H24" i="1" l="1"/>
  <c r="F24" i="1" l="1"/>
  <c r="F25" i="1"/>
  <c r="L14" i="1" l="1"/>
  <c r="H25" i="1" l="1"/>
  <c r="F26" i="1"/>
  <c r="M12" i="1" l="1"/>
  <c r="M16" i="1" l="1"/>
  <c r="H26" i="1" l="1"/>
</calcChain>
</file>

<file path=xl/sharedStrings.xml><?xml version="1.0" encoding="utf-8"?>
<sst xmlns="http://schemas.openxmlformats.org/spreadsheetml/2006/main" count="134" uniqueCount="69">
  <si>
    <t>計畫主持人</t>
  </si>
  <si>
    <t>計畫歸屬單位</t>
  </si>
  <si>
    <t>分機</t>
  </si>
  <si>
    <t>職稱：</t>
  </si>
  <si>
    <t>聯絡人</t>
  </si>
  <si>
    <t>計畫名稱</t>
  </si>
  <si>
    <t>(註:本案校統籌管理費全數由學校支配運用。)</t>
  </si>
  <si>
    <t>產學營運及推廣教育處</t>
  </si>
  <si>
    <t>□同意計畫主持人申請</t>
  </si>
  <si>
    <t>二級單位主管</t>
    <phoneticPr fontId="1" type="noConversion"/>
  </si>
  <si>
    <t>一級單位主管</t>
    <phoneticPr fontId="1" type="noConversion"/>
  </si>
  <si>
    <t>回饋校統籌(%)
G</t>
    <phoneticPr fontId="1" type="noConversion"/>
  </si>
  <si>
    <t>□公營事業</t>
  </si>
  <si>
    <t>□政府機關</t>
    <phoneticPr fontId="1" type="noConversion"/>
  </si>
  <si>
    <t>□民營企業或其他</t>
  </si>
  <si>
    <t>姓名：</t>
    <phoneticPr fontId="1" type="noConversion"/>
  </si>
  <si>
    <t>申請日期：  年  月  日</t>
    <phoneticPr fontId="1" type="noConversion"/>
  </si>
  <si>
    <t>委託單位
名稱</t>
    <phoneticPr fontId="1" type="noConversion"/>
  </si>
  <si>
    <t>E=0</t>
    <phoneticPr fontId="1" type="noConversion"/>
  </si>
  <si>
    <t>回饋院(單位)管理費E%</t>
    <phoneticPr fontId="1" type="noConversion"/>
  </si>
  <si>
    <t>管理費提列D%</t>
    <phoneticPr fontId="1" type="noConversion"/>
  </si>
  <si>
    <t>□同意產學營運及推廣教育處意見</t>
    <phoneticPr fontId="1" type="noConversion"/>
  </si>
  <si>
    <t>□同意計畫主持人申請</t>
    <phoneticPr fontId="1" type="noConversion"/>
  </si>
  <si>
    <t>□其他____________</t>
    <phoneticPr fontId="1" type="noConversion"/>
  </si>
  <si>
    <t>校  長</t>
    <phoneticPr fontId="1" type="noConversion"/>
  </si>
  <si>
    <t>E=(D-15)/D*100</t>
    <phoneticPr fontId="1" type="noConversion"/>
  </si>
  <si>
    <t>管理費編列20%時，回饋院/一級中心金額：</t>
  </si>
  <si>
    <t>差額：</t>
    <phoneticPr fontId="1" type="noConversion"/>
  </si>
  <si>
    <t>□其他____________</t>
  </si>
  <si>
    <t>執行
經費
B</t>
    <phoneticPr fontId="1" type="noConversion"/>
  </si>
  <si>
    <t>管理費
C</t>
    <phoneticPr fontId="1" type="noConversion"/>
  </si>
  <si>
    <t>回饋院/
一級中心
比例(%)
E</t>
    <phoneticPr fontId="1" type="noConversion"/>
  </si>
  <si>
    <t>□法人</t>
    <phoneticPr fontId="1" type="noConversion"/>
  </si>
  <si>
    <t>管理費回饋試算：請填入下表(A)總經費及(C)總管理費，其餘已設好公式。</t>
    <phoneticPr fontId="1" type="noConversion"/>
  </si>
  <si>
    <t>執行
經費
B</t>
    <phoneticPr fontId="1" type="noConversion"/>
  </si>
  <si>
    <r>
      <t>註: 適用</t>
    </r>
    <r>
      <rPr>
        <b/>
        <sz val="24"/>
        <color rgb="FFFF0000"/>
        <rFont val="標楷體"/>
        <family val="4"/>
        <charset val="136"/>
      </rPr>
      <t>第1項</t>
    </r>
    <r>
      <rPr>
        <b/>
        <sz val="24"/>
        <rFont val="標楷體"/>
        <family val="4"/>
        <charset val="136"/>
      </rPr>
      <t>及</t>
    </r>
    <r>
      <rPr>
        <b/>
        <sz val="24"/>
        <color rgb="FFFF0000"/>
        <rFont val="標楷體"/>
        <family val="4"/>
        <charset val="136"/>
      </rPr>
      <t>第2項</t>
    </r>
    <r>
      <rPr>
        <sz val="24"/>
        <rFont val="標楷體"/>
        <family val="4"/>
        <charset val="136"/>
      </rPr>
      <t>者，且依其規定之上限編列管理費，回饋院(單位)之比例為所提管理費%的</t>
    </r>
    <r>
      <rPr>
        <b/>
        <sz val="24"/>
        <color rgb="FFFF0000"/>
        <rFont val="標楷體"/>
        <family val="4"/>
        <charset val="136"/>
      </rPr>
      <t>2倍</t>
    </r>
    <r>
      <rPr>
        <sz val="24"/>
        <rFont val="標楷體"/>
        <family val="4"/>
        <charset val="136"/>
      </rPr>
      <t>，但以</t>
    </r>
    <r>
      <rPr>
        <b/>
        <sz val="24"/>
        <rFont val="標楷體"/>
        <family val="4"/>
        <charset val="136"/>
      </rPr>
      <t>40%</t>
    </r>
    <r>
      <rPr>
        <sz val="24"/>
        <rFont val="標楷體"/>
        <family val="4"/>
        <charset val="136"/>
      </rPr>
      <t>為上限。</t>
    </r>
    <phoneticPr fontId="1" type="noConversion"/>
  </si>
  <si>
    <r>
      <t>20</t>
    </r>
    <r>
      <rPr>
        <b/>
        <sz val="24"/>
        <rFont val="新細明體"/>
        <family val="1"/>
        <charset val="136"/>
      </rPr>
      <t>＞D</t>
    </r>
    <r>
      <rPr>
        <b/>
        <sz val="24"/>
        <rFont val="標楷體"/>
        <family val="4"/>
        <charset val="136"/>
      </rPr>
      <t>＞15</t>
    </r>
    <phoneticPr fontId="1" type="noConversion"/>
  </si>
  <si>
    <r>
      <t>D</t>
    </r>
    <r>
      <rPr>
        <b/>
        <sz val="24"/>
        <rFont val="新細明體"/>
        <family val="1"/>
        <charset val="136"/>
      </rPr>
      <t>≦</t>
    </r>
    <r>
      <rPr>
        <b/>
        <sz val="24"/>
        <rFont val="標楷體"/>
        <family val="4"/>
        <charset val="136"/>
      </rPr>
      <t>15</t>
    </r>
    <phoneticPr fontId="1" type="noConversion"/>
  </si>
  <si>
    <r>
      <rPr>
        <b/>
        <sz val="24"/>
        <rFont val="標楷體"/>
        <family val="4"/>
        <charset val="136"/>
      </rPr>
      <t>未達10%者由校長核決</t>
    </r>
    <r>
      <rPr>
        <sz val="24"/>
        <rFont val="標楷體"/>
        <family val="4"/>
        <charset val="136"/>
      </rPr>
      <t>，惟其比例以不低於6%為原則</t>
    </r>
    <phoneticPr fontId="1" type="noConversion"/>
  </si>
  <si>
    <r>
      <t>編列20%管理費時，</t>
    </r>
    <r>
      <rPr>
        <b/>
        <sz val="24"/>
        <color rgb="FFFF0000"/>
        <rFont val="標楷體"/>
        <family val="4"/>
        <charset val="136"/>
      </rPr>
      <t>回饋金差額</t>
    </r>
    <phoneticPr fontId="1" type="noConversion"/>
  </si>
  <si>
    <r>
      <t xml:space="preserve">1. </t>
    </r>
    <r>
      <rPr>
        <sz val="24"/>
        <rFont val="標楷體"/>
        <family val="4"/>
        <charset val="136"/>
      </rPr>
      <t>□同意依委託單位規定提列管理費且回饋院(單位)，</t>
    </r>
    <r>
      <rPr>
        <u/>
        <sz val="24"/>
        <rFont val="標楷體"/>
        <family val="4"/>
        <charset val="136"/>
      </rPr>
      <t>由</t>
    </r>
    <r>
      <rPr>
        <sz val="24"/>
        <rFont val="標楷體"/>
        <family val="4"/>
        <charset val="136"/>
      </rPr>
      <t>產學營運及推廣教育處處長</t>
    </r>
    <r>
      <rPr>
        <u/>
        <sz val="24"/>
        <rFont val="標楷體"/>
        <family val="4"/>
        <charset val="136"/>
      </rPr>
      <t>核決</t>
    </r>
    <r>
      <rPr>
        <sz val="24"/>
        <rFont val="標楷體"/>
        <family val="4"/>
        <charset val="136"/>
      </rPr>
      <t>(不受管理費提列比例之限制)</t>
    </r>
    <phoneticPr fontId="1" type="noConversion"/>
  </si>
  <si>
    <t>計畫  主持人</t>
    <phoneticPr fontId="1" type="noConversion"/>
  </si>
  <si>
    <r>
      <t>總經費
A</t>
    </r>
    <r>
      <rPr>
        <b/>
        <sz val="22"/>
        <color rgb="FFFF0000"/>
        <rFont val="標楷體"/>
        <family val="4"/>
        <charset val="136"/>
      </rPr>
      <t>=B+C</t>
    </r>
    <phoneticPr fontId="1" type="noConversion"/>
  </si>
  <si>
    <r>
      <t>提列
比例
%
D</t>
    </r>
    <r>
      <rPr>
        <b/>
        <sz val="22"/>
        <rFont val="標楷體"/>
        <family val="4"/>
        <charset val="136"/>
      </rPr>
      <t>=C/B</t>
    </r>
    <phoneticPr fontId="1" type="noConversion"/>
  </si>
  <si>
    <r>
      <t>回饋院/
一級中心
金額
F</t>
    </r>
    <r>
      <rPr>
        <b/>
        <sz val="22"/>
        <rFont val="標楷體"/>
        <family val="4"/>
        <charset val="136"/>
      </rPr>
      <t>=C*E</t>
    </r>
    <phoneticPr fontId="1" type="noConversion"/>
  </si>
  <si>
    <r>
      <t>□2.本案委託單位為非政府機關，管理費之編列
    受其中央主管機關規定者，依</t>
    </r>
    <r>
      <rPr>
        <u/>
        <sz val="26"/>
        <rFont val="標楷體"/>
        <family val="4"/>
        <charset val="136"/>
      </rPr>
      <t>規定上限</t>
    </r>
    <r>
      <rPr>
        <sz val="26"/>
        <rFont val="標楷體"/>
        <family val="4"/>
        <charset val="136"/>
      </rPr>
      <t>編列。</t>
    </r>
    <phoneticPr fontId="1" type="noConversion"/>
  </si>
  <si>
    <r>
      <t>註: 勾選</t>
    </r>
    <r>
      <rPr>
        <b/>
        <sz val="26"/>
        <color rgb="FFFF0000"/>
        <rFont val="標楷體"/>
        <family val="4"/>
        <charset val="136"/>
      </rPr>
      <t>第3項至第5項</t>
    </r>
    <r>
      <rPr>
        <sz val="26"/>
        <rFont val="標楷體"/>
        <family val="4"/>
        <charset val="136"/>
      </rPr>
      <t>者，回饋院(單位)之公式為：</t>
    </r>
    <phoneticPr fontId="1" type="noConversion"/>
  </si>
  <si>
    <t>□3.本案委託單位標案公告之管理費小於其主管單
    位訂定之管理費。</t>
    <phoneticPr fontId="1" type="noConversion"/>
  </si>
  <si>
    <r>
      <t>□4.本案為補助計畫或研討會案件，管理費無法依
    委託單位</t>
    </r>
    <r>
      <rPr>
        <b/>
        <u/>
        <sz val="26"/>
        <rFont val="標楷體"/>
        <family val="4"/>
        <charset val="136"/>
      </rPr>
      <t>委辦</t>
    </r>
    <r>
      <rPr>
        <sz val="26"/>
        <rFont val="標楷體"/>
        <family val="4"/>
        <charset val="136"/>
      </rPr>
      <t xml:space="preserve">計畫之管理費上限編列。                 </t>
    </r>
    <phoneticPr fontId="1" type="noConversion"/>
  </si>
  <si>
    <r>
      <t>□</t>
    </r>
    <r>
      <rPr>
        <sz val="26"/>
        <rFont val="標楷體"/>
        <family val="4"/>
        <charset val="136"/>
      </rPr>
      <t>本案依照委託單位之規定應提列管理費__</t>
    </r>
    <r>
      <rPr>
        <u/>
        <sz val="26"/>
        <rFont val="標楷體"/>
        <family val="4"/>
        <charset val="136"/>
      </rPr>
      <t xml:space="preserve">  </t>
    </r>
    <r>
      <rPr>
        <sz val="26"/>
        <rFont val="標楷體"/>
        <family val="4"/>
        <charset val="136"/>
      </rPr>
      <t>__%</t>
    </r>
    <phoneticPr fontId="1" type="noConversion"/>
  </si>
  <si>
    <r>
      <t>□</t>
    </r>
    <r>
      <rPr>
        <sz val="26"/>
        <rFont val="標楷體"/>
        <family val="4"/>
        <charset val="136"/>
      </rPr>
      <t>本案擬以個案提降管理費為_</t>
    </r>
    <r>
      <rPr>
        <u/>
        <sz val="26"/>
        <rFont val="標楷體"/>
        <family val="4"/>
        <charset val="136"/>
      </rPr>
      <t xml:space="preserve">   </t>
    </r>
    <r>
      <rPr>
        <sz val="26"/>
        <rFont val="標楷體"/>
        <family val="4"/>
        <charset val="136"/>
      </rPr>
      <t>___%</t>
    </r>
    <phoneticPr fontId="1" type="noConversion"/>
  </si>
  <si>
    <r>
      <t>申請降提管理費，請檢附：</t>
    </r>
    <r>
      <rPr>
        <b/>
        <sz val="26"/>
        <color rgb="FFFF0000"/>
        <rFont val="Times New Roman"/>
        <family val="1"/>
      </rPr>
      <t>(1)</t>
    </r>
    <r>
      <rPr>
        <b/>
        <sz val="26"/>
        <color rgb="FFFF0000"/>
        <rFont val="標楷體"/>
        <family val="4"/>
        <charset val="136"/>
      </rPr>
      <t>計畫經費表</t>
    </r>
    <r>
      <rPr>
        <b/>
        <sz val="26"/>
        <color rgb="FFFF0000"/>
        <rFont val="Times New Roman"/>
        <family val="1"/>
      </rPr>
      <t xml:space="preserve"> (2)</t>
    </r>
    <r>
      <rPr>
        <b/>
        <sz val="26"/>
        <color rgb="FFFF0000"/>
        <rFont val="標楷體"/>
        <family val="4"/>
        <charset val="136"/>
      </rPr>
      <t>依委託單位規定上限編列者請提供相關證明資料</t>
    </r>
    <phoneticPr fontId="1" type="noConversion"/>
  </si>
  <si>
    <t>姓名：</t>
    <phoneticPr fontId="1" type="noConversion"/>
  </si>
  <si>
    <t>職稱：</t>
    <phoneticPr fontId="1" type="noConversion"/>
  </si>
  <si>
    <r>
      <t>□</t>
    </r>
    <r>
      <rPr>
        <sz val="26"/>
        <rFont val="標楷體"/>
        <family val="4"/>
        <charset val="136"/>
      </rPr>
      <t>本案依照委託單位之規定應提列管理費__</t>
    </r>
    <r>
      <rPr>
        <u/>
        <sz val="26"/>
        <rFont val="標楷體"/>
        <family val="4"/>
        <charset val="136"/>
      </rPr>
      <t xml:space="preserve">  </t>
    </r>
    <r>
      <rPr>
        <sz val="26"/>
        <rFont val="標楷體"/>
        <family val="4"/>
        <charset val="136"/>
      </rPr>
      <t>__%</t>
    </r>
    <phoneticPr fontId="1" type="noConversion"/>
  </si>
  <si>
    <t>□1.本案委託單位為政府機關，其管理費依委託
    單位規定上限編列。</t>
    <phoneticPr fontId="1" type="noConversion"/>
  </si>
  <si>
    <t>非科技部產學計畫應編列執行經費之20%作為管理費。</t>
    <phoneticPr fontId="1" type="noConversion"/>
  </si>
  <si>
    <t>管理費回饋試算：請填入下表(A)總經費及(D)管理費提列比例，其餘已設好公式。</t>
    <phoneticPr fontId="1" type="noConversion"/>
  </si>
  <si>
    <r>
      <t>註: 勾選</t>
    </r>
    <r>
      <rPr>
        <b/>
        <sz val="26"/>
        <color rgb="FFFF0000"/>
        <rFont val="標楷體"/>
        <family val="4"/>
        <charset val="136"/>
      </rPr>
      <t>第3項至第5項</t>
    </r>
    <r>
      <rPr>
        <sz val="26"/>
        <rFont val="標楷體"/>
        <family val="4"/>
        <charset val="136"/>
      </rPr>
      <t>者，回饋院(單位)之公式為：</t>
    </r>
    <phoneticPr fontId="1" type="noConversion"/>
  </si>
  <si>
    <r>
      <rPr>
        <b/>
        <sz val="24"/>
        <rFont val="Times New Roman"/>
        <family val="1"/>
      </rPr>
      <t xml:space="preserve"> </t>
    </r>
    <r>
      <rPr>
        <b/>
        <sz val="24"/>
        <rFont val="標楷體"/>
        <family val="4"/>
        <charset val="136"/>
      </rPr>
      <t>副</t>
    </r>
    <r>
      <rPr>
        <b/>
        <sz val="24"/>
        <rFont val="Times New Roman"/>
        <family val="1"/>
      </rPr>
      <t xml:space="preserve"> </t>
    </r>
    <r>
      <rPr>
        <b/>
        <sz val="24"/>
        <rFont val="標楷體"/>
        <family val="4"/>
        <charset val="136"/>
      </rPr>
      <t>校</t>
    </r>
    <r>
      <rPr>
        <b/>
        <sz val="24"/>
        <rFont val="Times New Roman"/>
        <family val="1"/>
      </rPr>
      <t xml:space="preserve"> </t>
    </r>
    <r>
      <rPr>
        <b/>
        <sz val="24"/>
        <rFont val="標楷體"/>
        <family val="4"/>
        <charset val="136"/>
      </rPr>
      <t>長</t>
    </r>
    <r>
      <rPr>
        <b/>
        <sz val="24"/>
        <rFont val="Times New Roman"/>
        <family val="1"/>
      </rPr>
      <t xml:space="preserve">       </t>
    </r>
    <r>
      <rPr>
        <sz val="20"/>
        <rFont val="標楷體"/>
        <family val="4"/>
        <charset val="136"/>
      </rPr>
      <t/>
    </r>
    <phoneticPr fontId="1" type="noConversion"/>
  </si>
  <si>
    <r>
      <t>降提管理費</t>
    </r>
    <r>
      <rPr>
        <b/>
        <sz val="24"/>
        <rFont val="Times New Roman"/>
        <family val="1"/>
      </rPr>
      <t>10% (</t>
    </r>
    <r>
      <rPr>
        <b/>
        <sz val="24"/>
        <rFont val="標楷體"/>
        <family val="4"/>
        <charset val="136"/>
      </rPr>
      <t>含</t>
    </r>
    <r>
      <rPr>
        <b/>
        <sz val="24"/>
        <rFont val="Times New Roman"/>
        <family val="1"/>
      </rPr>
      <t>)</t>
    </r>
    <r>
      <rPr>
        <b/>
        <sz val="24"/>
        <rFont val="標楷體"/>
        <family val="4"/>
        <charset val="136"/>
      </rPr>
      <t>以上未達</t>
    </r>
    <r>
      <rPr>
        <b/>
        <sz val="24"/>
        <rFont val="Times New Roman"/>
        <family val="1"/>
      </rPr>
      <t>15%</t>
    </r>
    <r>
      <rPr>
        <sz val="24"/>
        <rFont val="標楷體"/>
        <family val="4"/>
        <charset val="136"/>
      </rPr>
      <t>者授權由</t>
    </r>
    <r>
      <rPr>
        <b/>
        <sz val="24"/>
        <rFont val="標楷體"/>
        <family val="4"/>
        <charset val="136"/>
      </rPr>
      <t>副校長</t>
    </r>
    <r>
      <rPr>
        <sz val="24"/>
        <rFont val="標楷體"/>
        <family val="4"/>
        <charset val="136"/>
      </rPr>
      <t>核決
□同意產學營運及推廣教育處意見</t>
    </r>
    <phoneticPr fontId="1" type="noConversion"/>
  </si>
  <si>
    <r>
      <t>□</t>
    </r>
    <r>
      <rPr>
        <sz val="26"/>
        <rFont val="標楷體"/>
        <family val="4"/>
        <charset val="136"/>
      </rPr>
      <t>5.其它：(請說明理由)</t>
    </r>
    <phoneticPr fontId="1" type="noConversion"/>
  </si>
  <si>
    <r>
      <t>□</t>
    </r>
    <r>
      <rPr>
        <sz val="26"/>
        <rFont val="標楷體"/>
        <family val="4"/>
        <charset val="136"/>
      </rPr>
      <t xml:space="preserve">5.其它：(請說明理由) </t>
    </r>
    <phoneticPr fontId="1" type="noConversion"/>
  </si>
  <si>
    <r>
      <t>□4.本案為補助計畫或研討會案件，管理費無法依
    委託單位</t>
    </r>
    <r>
      <rPr>
        <b/>
        <u/>
        <sz val="26"/>
        <rFont val="標楷體"/>
        <family val="4"/>
        <charset val="136"/>
      </rPr>
      <t>委辦</t>
    </r>
    <r>
      <rPr>
        <sz val="26"/>
        <rFont val="標楷體"/>
        <family val="4"/>
        <charset val="136"/>
      </rPr>
      <t xml:space="preserve">計畫之管理費上限編列。                 </t>
    </r>
    <phoneticPr fontId="1" type="noConversion"/>
  </si>
  <si>
    <t>□1.本案委託單位為政府機關，其管理費依委託
    單位規定上限編列。</t>
    <phoneticPr fontId="1" type="noConversion"/>
  </si>
  <si>
    <r>
      <t xml:space="preserve">2. </t>
    </r>
    <r>
      <rPr>
        <sz val="24"/>
        <rFont val="標楷體"/>
        <family val="4"/>
        <charset val="136"/>
      </rPr>
      <t>□提列管理費</t>
    </r>
    <r>
      <rPr>
        <sz val="24"/>
        <rFont val="Times New Roman"/>
        <family val="1"/>
      </rPr>
      <t>15%</t>
    </r>
    <r>
      <rPr>
        <sz val="24"/>
        <rFont val="標楷體"/>
        <family val="4"/>
        <charset val="136"/>
      </rPr>
      <t>，管理費全數由學校支配運用，依規定以不回饋之方式處理，並於計畫結束後尚有結餘者，應優先提撥管理費原編列不足20%之部份。</t>
    </r>
    <phoneticPr fontId="1" type="noConversion"/>
  </si>
  <si>
    <t>3.□本案委託單位為政府機關，其對管理費之編列另有規定，其管理費應依規定上限______%提列。</t>
    <phoneticPr fontId="1" type="noConversion"/>
  </si>
  <si>
    <t xml:space="preserve">3.□本案委託單位為政府機關，其對管理費之編列另有規定，其管理費應依規定上限______%提列。
</t>
    <phoneticPr fontId="1" type="noConversion"/>
  </si>
  <si>
    <t>材料與光電科學學系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</si>
</sst>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!\(#,##0\!\)"/>
    <numFmt numFmtId="177" formatCode="#,##0_);\!\(#,##0\!\)"/>
    <numFmt numFmtId="178" formatCode="#,##0_ 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20"/>
      <name val="Times New Roman"/>
      <family val="1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b/>
      <sz val="20"/>
      <name val="Times New Roman"/>
      <family val="1"/>
    </font>
    <font>
      <sz val="24"/>
      <name val="標楷體"/>
      <family val="4"/>
      <charset val="136"/>
    </font>
    <font>
      <sz val="24"/>
      <name val="Times New Roman"/>
      <family val="1"/>
    </font>
    <font>
      <sz val="24"/>
      <name val="新細明體"/>
      <family val="2"/>
      <charset val="136"/>
      <scheme val="minor"/>
    </font>
    <font>
      <b/>
      <sz val="24"/>
      <name val="標楷體"/>
      <family val="4"/>
      <charset val="136"/>
    </font>
    <font>
      <u/>
      <sz val="24"/>
      <name val="標楷體"/>
      <family val="4"/>
      <charset val="136"/>
    </font>
    <font>
      <b/>
      <sz val="24"/>
      <color rgb="FFFF0000"/>
      <name val="標楷體"/>
      <family val="4"/>
      <charset val="136"/>
    </font>
    <font>
      <b/>
      <sz val="24"/>
      <name val="Times New Roman"/>
      <family val="1"/>
    </font>
    <font>
      <sz val="24"/>
      <color rgb="FFFF0000"/>
      <name val="標楷體"/>
      <family val="4"/>
      <charset val="136"/>
    </font>
    <font>
      <b/>
      <sz val="24"/>
      <name val="新細明體"/>
      <family val="1"/>
      <charset val="136"/>
    </font>
    <font>
      <b/>
      <sz val="22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sz val="26"/>
      <name val="標楷體"/>
      <family val="4"/>
      <charset val="136"/>
    </font>
    <font>
      <u/>
      <sz val="26"/>
      <name val="標楷體"/>
      <family val="4"/>
      <charset val="136"/>
    </font>
    <font>
      <b/>
      <u/>
      <sz val="26"/>
      <name val="標楷體"/>
      <family val="4"/>
      <charset val="136"/>
    </font>
    <font>
      <b/>
      <sz val="26"/>
      <name val="標楷體"/>
      <family val="4"/>
      <charset val="136"/>
    </font>
    <font>
      <b/>
      <sz val="26"/>
      <color rgb="FFFF0000"/>
      <name val="標楷體"/>
      <family val="4"/>
      <charset val="136"/>
    </font>
    <font>
      <sz val="26"/>
      <name val="Times New Roman"/>
      <family val="1"/>
    </font>
    <font>
      <sz val="26"/>
      <name val="新細明體"/>
      <family val="1"/>
      <charset val="136"/>
    </font>
    <font>
      <b/>
      <sz val="2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13">
    <xf numFmtId="0" fontId="0" fillId="0" borderId="0" xfId="0">
      <alignment vertical="center"/>
    </xf>
    <xf numFmtId="10" fontId="5" fillId="0" borderId="2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0" fontId="5" fillId="0" borderId="16" xfId="1" applyNumberFormat="1" applyFont="1" applyFill="1" applyBorder="1" applyAlignment="1">
      <alignment horizontal="center" vertical="center"/>
    </xf>
    <xf numFmtId="176" fontId="8" fillId="2" borderId="22" xfId="2" applyNumberFormat="1" applyFont="1" applyFill="1" applyBorder="1" applyAlignment="1" applyProtection="1">
      <alignment horizontal="center" vertical="center"/>
      <protection locked="0"/>
    </xf>
    <xf numFmtId="176" fontId="5" fillId="0" borderId="22" xfId="2" applyNumberFormat="1" applyFont="1" applyFill="1" applyBorder="1" applyAlignment="1">
      <alignment horizontal="center" vertical="center"/>
    </xf>
    <xf numFmtId="41" fontId="7" fillId="3" borderId="22" xfId="2" applyNumberFormat="1" applyFont="1" applyFill="1" applyBorder="1" applyAlignment="1">
      <alignment vertical="center"/>
    </xf>
    <xf numFmtId="41" fontId="7" fillId="3" borderId="16" xfId="2" applyNumberFormat="1" applyFont="1" applyFill="1" applyBorder="1" applyAlignment="1">
      <alignment vertical="center"/>
    </xf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>
      <alignment horizontal="center" vertical="center"/>
    </xf>
    <xf numFmtId="176" fontId="8" fillId="0" borderId="22" xfId="2" applyNumberFormat="1" applyFont="1" applyFill="1" applyBorder="1" applyAlignment="1" applyProtection="1">
      <alignment horizontal="center" vertical="center"/>
    </xf>
    <xf numFmtId="178" fontId="8" fillId="0" borderId="16" xfId="0" applyNumberFormat="1" applyFont="1" applyFill="1" applyBorder="1" applyAlignment="1" applyProtection="1">
      <alignment horizontal="center" vertical="center"/>
    </xf>
    <xf numFmtId="10" fontId="5" fillId="2" borderId="22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176" fontId="14" fillId="0" borderId="22" xfId="0" applyNumberFormat="1" applyFont="1" applyFill="1" applyBorder="1" applyAlignment="1">
      <alignment horizontal="center" vertical="center" wrapText="1"/>
    </xf>
    <xf numFmtId="176" fontId="12" fillId="0" borderId="22" xfId="0" applyNumberFormat="1" applyFont="1" applyFill="1" applyBorder="1" applyAlignment="1">
      <alignment horizontal="center" vertical="center" wrapText="1"/>
    </xf>
    <xf numFmtId="10" fontId="12" fillId="0" borderId="22" xfId="0" applyNumberFormat="1" applyFont="1" applyFill="1" applyBorder="1" applyAlignment="1">
      <alignment horizontal="center" vertical="center" wrapText="1"/>
    </xf>
    <xf numFmtId="177" fontId="12" fillId="0" borderId="22" xfId="0" applyNumberFormat="1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176" fontId="15" fillId="2" borderId="22" xfId="2" applyNumberFormat="1" applyFont="1" applyFill="1" applyBorder="1" applyAlignment="1" applyProtection="1">
      <alignment horizontal="center" vertical="center"/>
      <protection locked="0"/>
    </xf>
    <xf numFmtId="176" fontId="10" fillId="0" borderId="22" xfId="2" applyNumberFormat="1" applyFont="1" applyFill="1" applyBorder="1" applyAlignment="1">
      <alignment horizontal="center" vertical="center"/>
    </xf>
    <xf numFmtId="10" fontId="10" fillId="0" borderId="22" xfId="2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76" fontId="9" fillId="0" borderId="14" xfId="2" applyNumberFormat="1" applyFont="1" applyFill="1" applyBorder="1" applyAlignment="1">
      <alignment vertical="center"/>
    </xf>
    <xf numFmtId="176" fontId="9" fillId="0" borderId="6" xfId="2" applyNumberFormat="1" applyFont="1" applyFill="1" applyBorder="1" applyAlignment="1">
      <alignment vertical="center"/>
    </xf>
    <xf numFmtId="176" fontId="9" fillId="0" borderId="5" xfId="2" applyNumberFormat="1" applyFont="1" applyFill="1" applyBorder="1" applyAlignment="1">
      <alignment vertical="center"/>
    </xf>
    <xf numFmtId="41" fontId="16" fillId="0" borderId="5" xfId="2" applyNumberFormat="1" applyFont="1" applyFill="1" applyBorder="1" applyAlignment="1">
      <alignment horizontal="right" vertical="center"/>
    </xf>
    <xf numFmtId="41" fontId="12" fillId="3" borderId="5" xfId="2" applyNumberFormat="1" applyFont="1" applyFill="1" applyBorder="1" applyAlignment="1">
      <alignment horizontal="center" vertical="center"/>
    </xf>
    <xf numFmtId="176" fontId="15" fillId="2" borderId="16" xfId="0" applyNumberFormat="1" applyFont="1" applyFill="1" applyBorder="1" applyAlignment="1" applyProtection="1">
      <alignment horizontal="center" vertical="center"/>
      <protection locked="0"/>
    </xf>
    <xf numFmtId="176" fontId="10" fillId="0" borderId="16" xfId="0" applyNumberFormat="1" applyFont="1" applyFill="1" applyBorder="1" applyAlignment="1">
      <alignment horizontal="center" vertical="center"/>
    </xf>
    <xf numFmtId="178" fontId="15" fillId="2" borderId="16" xfId="0" applyNumberFormat="1" applyFont="1" applyFill="1" applyBorder="1" applyAlignment="1" applyProtection="1">
      <alignment horizontal="center" vertical="center"/>
      <protection locked="0"/>
    </xf>
    <xf numFmtId="10" fontId="10" fillId="0" borderId="16" xfId="1" applyNumberFormat="1" applyFont="1" applyFill="1" applyBorder="1" applyAlignment="1">
      <alignment horizontal="center" vertical="center"/>
    </xf>
    <xf numFmtId="41" fontId="14" fillId="3" borderId="22" xfId="2" applyNumberFormat="1" applyFont="1" applyFill="1" applyBorder="1" applyAlignment="1">
      <alignment vertical="center"/>
    </xf>
    <xf numFmtId="41" fontId="14" fillId="3" borderId="16" xfId="2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1" fontId="15" fillId="2" borderId="52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15" fillId="2" borderId="54" xfId="0" applyNumberFormat="1" applyFont="1" applyFill="1" applyBorder="1" applyAlignment="1">
      <alignment vertical="center"/>
    </xf>
    <xf numFmtId="10" fontId="15" fillId="2" borderId="60" xfId="0" applyNumberFormat="1" applyFont="1" applyFill="1" applyBorder="1" applyAlignment="1">
      <alignment horizontal="right" vertical="center" wrapText="1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0" fontId="20" fillId="0" borderId="24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25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vertical="center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right" vertical="center"/>
    </xf>
    <xf numFmtId="10" fontId="10" fillId="4" borderId="16" xfId="0" applyNumberFormat="1" applyFont="1" applyFill="1" applyBorder="1" applyAlignment="1">
      <alignment horizontal="center" vertical="center"/>
    </xf>
    <xf numFmtId="177" fontId="15" fillId="5" borderId="22" xfId="2" applyNumberFormat="1" applyFont="1" applyFill="1" applyBorder="1" applyAlignment="1">
      <alignment horizontal="center" vertical="center"/>
    </xf>
    <xf numFmtId="3" fontId="15" fillId="5" borderId="16" xfId="0" applyNumberFormat="1" applyFont="1" applyFill="1" applyBorder="1" applyAlignment="1">
      <alignment horizontal="center" vertical="center"/>
    </xf>
    <xf numFmtId="177" fontId="8" fillId="5" borderId="22" xfId="2" applyNumberFormat="1" applyFont="1" applyFill="1" applyBorder="1" applyAlignment="1">
      <alignment horizontal="center" vertical="center"/>
    </xf>
    <xf numFmtId="3" fontId="8" fillId="5" borderId="16" xfId="0" applyNumberFormat="1" applyFont="1" applyFill="1" applyBorder="1" applyAlignment="1">
      <alignment horizontal="center" vertical="center"/>
    </xf>
    <xf numFmtId="10" fontId="5" fillId="4" borderId="16" xfId="0" applyNumberFormat="1" applyFont="1" applyFill="1" applyBorder="1" applyAlignment="1" applyProtection="1">
      <alignment horizontal="center" vertical="center"/>
      <protection locked="0"/>
    </xf>
    <xf numFmtId="10" fontId="15" fillId="2" borderId="61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vertical="center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justify" vertical="center" wrapText="1"/>
      <protection locked="0"/>
    </xf>
    <xf numFmtId="0" fontId="20" fillId="0" borderId="5" xfId="0" applyFont="1" applyFill="1" applyBorder="1" applyAlignment="1" applyProtection="1">
      <alignment horizontal="justify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9" xfId="0" applyFont="1" applyFill="1" applyBorder="1" applyAlignment="1" applyProtection="1">
      <alignment vertical="top" wrapText="1"/>
      <protection locked="0"/>
    </xf>
    <xf numFmtId="0" fontId="21" fillId="0" borderId="3" xfId="0" applyFont="1" applyFill="1" applyBorder="1" applyAlignment="1" applyProtection="1">
      <alignment vertical="top" wrapText="1"/>
      <protection locked="0"/>
    </xf>
    <xf numFmtId="0" fontId="21" fillId="0" borderId="7" xfId="0" applyFont="1" applyFill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20" fillId="0" borderId="3" xfId="0" applyFont="1" applyFill="1" applyBorder="1" applyAlignment="1" applyProtection="1">
      <alignment vertical="center" wrapText="1"/>
      <protection locked="0"/>
    </xf>
    <xf numFmtId="0" fontId="20" fillId="0" borderId="7" xfId="0" applyFont="1" applyFill="1" applyBorder="1" applyAlignment="1" applyProtection="1">
      <alignment vertical="center" wrapText="1"/>
      <protection locked="0"/>
    </xf>
    <xf numFmtId="0" fontId="20" fillId="0" borderId="4" xfId="0" applyFont="1" applyFill="1" applyBorder="1" applyAlignment="1" applyProtection="1">
      <alignment vertical="center" wrapText="1"/>
      <protection locked="0"/>
    </xf>
    <xf numFmtId="0" fontId="23" fillId="0" borderId="14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left" vertical="center"/>
      <protection locked="0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20" fillId="0" borderId="15" xfId="0" applyFont="1" applyFill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20" fillId="0" borderId="8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vertical="center" wrapText="1"/>
      <protection locked="0"/>
    </xf>
    <xf numFmtId="0" fontId="12" fillId="0" borderId="57" xfId="0" applyFont="1" applyFill="1" applyBorder="1" applyAlignment="1">
      <alignment horizontal="right" vertical="center"/>
    </xf>
    <xf numFmtId="0" fontId="12" fillId="0" borderId="58" xfId="0" applyFont="1" applyFill="1" applyBorder="1" applyAlignment="1">
      <alignment horizontal="right" vertical="center"/>
    </xf>
    <xf numFmtId="0" fontId="12" fillId="0" borderId="59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5" fillId="0" borderId="15" xfId="0" applyFont="1" applyFill="1" applyBorder="1" applyAlignment="1" applyProtection="1">
      <alignment vertical="center" wrapText="1"/>
      <protection locked="0"/>
    </xf>
    <xf numFmtId="0" fontId="25" fillId="0" borderId="8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5" fillId="0" borderId="7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textRotation="255"/>
    </xf>
    <xf numFmtId="0" fontId="12" fillId="0" borderId="38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9" fillId="2" borderId="55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</cellXfs>
  <cellStyles count="3">
    <cellStyle name="一般" xfId="0" builtinId="0"/>
    <cellStyle name="一般 2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40" zoomScaleNormal="30" zoomScaleSheetLayoutView="40" zoomScalePageLayoutView="30" workbookViewId="0">
      <selection activeCell="G2" sqref="G2:J2"/>
    </sheetView>
  </sheetViews>
  <sheetFormatPr defaultColWidth="8.77734375" defaultRowHeight="33"/>
  <cols>
    <col min="1" max="1" width="18.6640625" style="18" customWidth="1"/>
    <col min="2" max="2" width="11.109375" style="18" customWidth="1"/>
    <col min="3" max="3" width="29.77734375" style="18" customWidth="1"/>
    <col min="4" max="4" width="17.33203125" style="18" customWidth="1"/>
    <col min="5" max="5" width="18.6640625" style="18" customWidth="1"/>
    <col min="6" max="6" width="20.5546875" style="18" customWidth="1"/>
    <col min="7" max="7" width="29.21875" style="18" customWidth="1"/>
    <col min="8" max="8" width="26.33203125" style="18" customWidth="1"/>
    <col min="9" max="9" width="23.77734375" style="18" customWidth="1"/>
    <col min="10" max="10" width="23.88671875" style="18" customWidth="1"/>
    <col min="11" max="11" width="23.109375" style="18" customWidth="1"/>
    <col min="12" max="12" width="28.88671875" style="18" customWidth="1"/>
    <col min="13" max="13" width="17.44140625" style="17" hidden="1" customWidth="1"/>
    <col min="14" max="16384" width="8.77734375" style="18"/>
  </cols>
  <sheetData>
    <row r="1" spans="1:13" s="16" customFormat="1" ht="37.200000000000003" customHeight="1" thickBot="1">
      <c r="A1" s="133" t="s">
        <v>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15"/>
    </row>
    <row r="2" spans="1:13" ht="66.599999999999994" customHeight="1" thickBot="1">
      <c r="A2" s="77" t="s">
        <v>0</v>
      </c>
      <c r="B2" s="78"/>
      <c r="C2" s="68" t="s">
        <v>52</v>
      </c>
      <c r="D2" s="69"/>
      <c r="E2" s="70" t="s">
        <v>1</v>
      </c>
      <c r="F2" s="70"/>
      <c r="G2" s="67" t="s">
        <v>68</v>
      </c>
      <c r="H2" s="67"/>
      <c r="I2" s="67"/>
      <c r="J2" s="67"/>
      <c r="K2" s="46" t="s">
        <v>2</v>
      </c>
      <c r="L2" s="47"/>
    </row>
    <row r="3" spans="1:13" ht="65.099999999999994" customHeight="1" thickBot="1">
      <c r="A3" s="79"/>
      <c r="B3" s="80"/>
      <c r="C3" s="68" t="s">
        <v>53</v>
      </c>
      <c r="D3" s="69"/>
      <c r="E3" s="70" t="s">
        <v>4</v>
      </c>
      <c r="F3" s="70"/>
      <c r="G3" s="67"/>
      <c r="H3" s="67"/>
      <c r="I3" s="67"/>
      <c r="J3" s="67"/>
      <c r="K3" s="48" t="s">
        <v>2</v>
      </c>
      <c r="L3" s="47"/>
    </row>
    <row r="4" spans="1:13" ht="68.099999999999994" customHeight="1" thickBot="1">
      <c r="A4" s="153" t="s">
        <v>5</v>
      </c>
      <c r="B4" s="154"/>
      <c r="C4" s="147"/>
      <c r="D4" s="148"/>
      <c r="E4" s="148"/>
      <c r="F4" s="148"/>
      <c r="G4" s="148"/>
      <c r="H4" s="148"/>
      <c r="I4" s="148"/>
      <c r="J4" s="148"/>
      <c r="K4" s="148"/>
      <c r="L4" s="149"/>
    </row>
    <row r="5" spans="1:13" ht="38.1" customHeight="1">
      <c r="A5" s="77" t="s">
        <v>17</v>
      </c>
      <c r="B5" s="78"/>
      <c r="C5" s="157"/>
      <c r="D5" s="158"/>
      <c r="E5" s="158"/>
      <c r="F5" s="49" t="s">
        <v>13</v>
      </c>
      <c r="G5" s="50"/>
      <c r="H5" s="90" t="s">
        <v>56</v>
      </c>
      <c r="I5" s="91"/>
      <c r="J5" s="91"/>
      <c r="K5" s="91"/>
      <c r="L5" s="92"/>
    </row>
    <row r="6" spans="1:13" ht="48" customHeight="1">
      <c r="A6" s="155"/>
      <c r="B6" s="156"/>
      <c r="C6" s="159"/>
      <c r="D6" s="160"/>
      <c r="E6" s="160"/>
      <c r="F6" s="51" t="s">
        <v>14</v>
      </c>
      <c r="G6" s="52"/>
      <c r="H6" s="93" t="s">
        <v>54</v>
      </c>
      <c r="I6" s="94"/>
      <c r="J6" s="94"/>
      <c r="K6" s="94"/>
      <c r="L6" s="95"/>
    </row>
    <row r="7" spans="1:13" ht="43.95" customHeight="1">
      <c r="A7" s="155"/>
      <c r="B7" s="156"/>
      <c r="C7" s="159"/>
      <c r="D7" s="160"/>
      <c r="E7" s="160"/>
      <c r="F7" s="51" t="s">
        <v>12</v>
      </c>
      <c r="G7" s="52"/>
      <c r="H7" s="93" t="s">
        <v>50</v>
      </c>
      <c r="I7" s="94"/>
      <c r="J7" s="94"/>
      <c r="K7" s="94"/>
      <c r="L7" s="95"/>
    </row>
    <row r="8" spans="1:13" ht="41.1" customHeight="1" thickBot="1">
      <c r="A8" s="155"/>
      <c r="B8" s="156"/>
      <c r="C8" s="161"/>
      <c r="D8" s="162"/>
      <c r="E8" s="162"/>
      <c r="F8" s="53" t="s">
        <v>32</v>
      </c>
      <c r="G8" s="54"/>
      <c r="H8" s="96" t="s">
        <v>6</v>
      </c>
      <c r="I8" s="97"/>
      <c r="J8" s="97"/>
      <c r="K8" s="97"/>
      <c r="L8" s="98"/>
    </row>
    <row r="9" spans="1:13" ht="37.200000000000003" customHeight="1" thickBot="1">
      <c r="A9" s="150" t="s">
        <v>51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</row>
    <row r="10" spans="1:13" ht="34.049999999999997" customHeight="1" thickBot="1">
      <c r="A10" s="87" t="s">
        <v>33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</row>
    <row r="11" spans="1:13" ht="132.6" thickBot="1">
      <c r="A11" s="81" t="s">
        <v>55</v>
      </c>
      <c r="B11" s="82"/>
      <c r="C11" s="82"/>
      <c r="D11" s="82"/>
      <c r="E11" s="82"/>
      <c r="F11" s="83"/>
      <c r="G11" s="19" t="s">
        <v>42</v>
      </c>
      <c r="H11" s="20" t="s">
        <v>34</v>
      </c>
      <c r="I11" s="19" t="s">
        <v>30</v>
      </c>
      <c r="J11" s="21" t="s">
        <v>43</v>
      </c>
      <c r="K11" s="21" t="s">
        <v>31</v>
      </c>
      <c r="L11" s="22" t="s">
        <v>44</v>
      </c>
      <c r="M11" s="23" t="s">
        <v>11</v>
      </c>
    </row>
    <row r="12" spans="1:13" ht="96.6" customHeight="1" thickBot="1">
      <c r="A12" s="84" t="s">
        <v>45</v>
      </c>
      <c r="B12" s="85"/>
      <c r="C12" s="85"/>
      <c r="D12" s="85"/>
      <c r="E12" s="85"/>
      <c r="F12" s="86"/>
      <c r="G12" s="24"/>
      <c r="H12" s="25" t="str">
        <f>IF(G12=0,"",G12-I12)</f>
        <v/>
      </c>
      <c r="I12" s="24"/>
      <c r="J12" s="26" t="str">
        <f>IF(G12=0,"",IFERROR(I12/H12,""))</f>
        <v/>
      </c>
      <c r="K12" s="26" t="str">
        <f>IF((G12="")+(J12=""),"",IF(J12&gt;=20%,40%,J12*2))</f>
        <v/>
      </c>
      <c r="L12" s="60" t="str">
        <f>IF(G12=0,"",I12*K12)</f>
        <v/>
      </c>
      <c r="M12" s="27" t="e">
        <f>0.9-K12</f>
        <v>#VALUE!</v>
      </c>
    </row>
    <row r="13" spans="1:13" ht="57" customHeight="1" thickBot="1">
      <c r="A13" s="99" t="s">
        <v>35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3" ht="46.5" hidden="1" customHeight="1" thickBot="1">
      <c r="A14" s="99"/>
      <c r="B14" s="163"/>
      <c r="C14" s="163"/>
      <c r="D14" s="163"/>
      <c r="E14" s="163"/>
      <c r="F14" s="164"/>
      <c r="G14" s="28"/>
      <c r="H14" s="29"/>
      <c r="I14" s="29"/>
      <c r="J14" s="30"/>
      <c r="K14" s="31" t="s">
        <v>39</v>
      </c>
      <c r="L14" s="32">
        <f>(G13/1.2)*0.2*0.4-L13</f>
        <v>0</v>
      </c>
    </row>
    <row r="15" spans="1:13" ht="132.6" thickBot="1">
      <c r="A15" s="81" t="s">
        <v>47</v>
      </c>
      <c r="B15" s="108"/>
      <c r="C15" s="108"/>
      <c r="D15" s="108"/>
      <c r="E15" s="108"/>
      <c r="F15" s="109"/>
      <c r="G15" s="19" t="s">
        <v>42</v>
      </c>
      <c r="H15" s="20" t="s">
        <v>29</v>
      </c>
      <c r="I15" s="19" t="s">
        <v>30</v>
      </c>
      <c r="J15" s="21" t="s">
        <v>43</v>
      </c>
      <c r="K15" s="21" t="s">
        <v>31</v>
      </c>
      <c r="L15" s="22" t="s">
        <v>44</v>
      </c>
      <c r="M15" s="23" t="s">
        <v>11</v>
      </c>
    </row>
    <row r="16" spans="1:13" ht="97.05" customHeight="1" thickBot="1">
      <c r="A16" s="110" t="s">
        <v>48</v>
      </c>
      <c r="B16" s="111"/>
      <c r="C16" s="111"/>
      <c r="D16" s="111"/>
      <c r="E16" s="111"/>
      <c r="F16" s="112"/>
      <c r="G16" s="33"/>
      <c r="H16" s="34" t="str">
        <f>IF(G16=0,"",G16-I16)</f>
        <v/>
      </c>
      <c r="I16" s="35"/>
      <c r="J16" s="59" t="str">
        <f>IF(G16=0,"",IFERROR(ROUND(I16/H16,4),""))</f>
        <v/>
      </c>
      <c r="K16" s="36" t="str">
        <f>IF(G16=0,"",IF(J16&lt;20%,IF(J16&lt;=15%,0%,ROUND((J16-15%)/J16,4))))</f>
        <v/>
      </c>
      <c r="L16" s="61" t="str">
        <f>IF(G16=0,"",I16*K16)</f>
        <v/>
      </c>
      <c r="M16" s="27" t="e">
        <f>0.9-K16</f>
        <v>#VALUE!</v>
      </c>
    </row>
    <row r="17" spans="1:13" ht="61.5" customHeight="1" thickBot="1">
      <c r="A17" s="71" t="s">
        <v>61</v>
      </c>
      <c r="B17" s="72"/>
      <c r="C17" s="72"/>
      <c r="D17" s="72"/>
      <c r="E17" s="72"/>
      <c r="F17" s="73"/>
      <c r="G17" s="116" t="s">
        <v>26</v>
      </c>
      <c r="H17" s="117"/>
      <c r="I17" s="117"/>
      <c r="J17" s="117"/>
      <c r="K17" s="118"/>
      <c r="L17" s="37" t="str">
        <f>IF(G16=0,"",(G16/1.2)*0.2*0.4)</f>
        <v/>
      </c>
    </row>
    <row r="18" spans="1:13" ht="58.95" customHeight="1" thickBot="1">
      <c r="A18" s="74"/>
      <c r="B18" s="75"/>
      <c r="C18" s="75"/>
      <c r="D18" s="75"/>
      <c r="E18" s="75"/>
      <c r="F18" s="76"/>
      <c r="G18" s="113" t="s">
        <v>27</v>
      </c>
      <c r="H18" s="114"/>
      <c r="I18" s="114"/>
      <c r="J18" s="114"/>
      <c r="K18" s="115"/>
      <c r="L18" s="38" t="str">
        <f>IF(G16=0,"",(G16/1.2)*0.2*0.4-L16)</f>
        <v/>
      </c>
    </row>
    <row r="19" spans="1:13" ht="28.2" customHeight="1" thickTop="1">
      <c r="A19" s="124" t="s">
        <v>46</v>
      </c>
      <c r="B19" s="125"/>
      <c r="C19" s="125"/>
      <c r="D19" s="125"/>
      <c r="E19" s="125"/>
      <c r="F19" s="126"/>
      <c r="G19" s="105" t="s">
        <v>20</v>
      </c>
      <c r="H19" s="106"/>
      <c r="I19" s="107"/>
      <c r="J19" s="105" t="s">
        <v>19</v>
      </c>
      <c r="K19" s="106"/>
      <c r="L19" s="107"/>
    </row>
    <row r="20" spans="1:13">
      <c r="A20" s="127"/>
      <c r="B20" s="128"/>
      <c r="C20" s="128"/>
      <c r="D20" s="128"/>
      <c r="E20" s="128"/>
      <c r="F20" s="129"/>
      <c r="G20" s="102" t="s">
        <v>36</v>
      </c>
      <c r="H20" s="103"/>
      <c r="I20" s="104"/>
      <c r="J20" s="102" t="s">
        <v>25</v>
      </c>
      <c r="K20" s="103"/>
      <c r="L20" s="104"/>
    </row>
    <row r="21" spans="1:13" ht="33.6" thickBot="1">
      <c r="A21" s="130"/>
      <c r="B21" s="131"/>
      <c r="C21" s="131"/>
      <c r="D21" s="131"/>
      <c r="E21" s="131"/>
      <c r="F21" s="132"/>
      <c r="G21" s="119" t="s">
        <v>37</v>
      </c>
      <c r="H21" s="120"/>
      <c r="I21" s="121"/>
      <c r="J21" s="119" t="s">
        <v>18</v>
      </c>
      <c r="K21" s="120"/>
      <c r="L21" s="121"/>
    </row>
    <row r="22" spans="1:13" ht="129.6" customHeight="1" thickTop="1" thickBot="1">
      <c r="A22" s="142" t="s">
        <v>41</v>
      </c>
      <c r="B22" s="137"/>
      <c r="C22" s="137"/>
      <c r="D22" s="138"/>
      <c r="E22" s="142" t="s">
        <v>9</v>
      </c>
      <c r="F22" s="136"/>
      <c r="G22" s="137"/>
      <c r="H22" s="138"/>
      <c r="I22" s="171" t="s">
        <v>10</v>
      </c>
      <c r="J22" s="204"/>
      <c r="K22" s="205"/>
      <c r="L22" s="206"/>
    </row>
    <row r="23" spans="1:13" ht="13.65" hidden="1" customHeight="1" thickTop="1" thickBot="1">
      <c r="A23" s="143"/>
      <c r="B23" s="140"/>
      <c r="C23" s="140"/>
      <c r="D23" s="141"/>
      <c r="E23" s="143"/>
      <c r="F23" s="139"/>
      <c r="G23" s="140"/>
      <c r="H23" s="141"/>
      <c r="I23" s="172"/>
      <c r="J23" s="39"/>
      <c r="K23" s="40"/>
      <c r="L23" s="41"/>
    </row>
    <row r="24" spans="1:13" ht="134.1" customHeight="1" thickTop="1" thickBot="1">
      <c r="A24" s="168" t="s">
        <v>7</v>
      </c>
      <c r="B24" s="165" t="s">
        <v>40</v>
      </c>
      <c r="C24" s="166"/>
      <c r="D24" s="166"/>
      <c r="E24" s="167"/>
      <c r="F24" s="122" t="str">
        <f>IF(J16&lt;0.15,"管理費編列15%
回饋校統籌金額：","")</f>
        <v/>
      </c>
      <c r="G24" s="123"/>
      <c r="H24" s="42" t="str">
        <f>IF(J16&lt;0.15,G16/1.15*15%*90%,"")</f>
        <v/>
      </c>
      <c r="I24" s="185" t="s">
        <v>59</v>
      </c>
      <c r="J24" s="144" t="s">
        <v>60</v>
      </c>
      <c r="K24" s="145"/>
      <c r="L24" s="146"/>
    </row>
    <row r="25" spans="1:13" s="43" customFormat="1" ht="178.95" customHeight="1">
      <c r="A25" s="169"/>
      <c r="B25" s="173" t="s">
        <v>65</v>
      </c>
      <c r="C25" s="174"/>
      <c r="D25" s="174"/>
      <c r="E25" s="175"/>
      <c r="F25" s="187" t="str">
        <f>IF(J16&lt;0.15,"管理費降提至","")</f>
        <v/>
      </c>
      <c r="G25" s="188"/>
      <c r="H25" s="45" t="str">
        <f>IF(J16&lt;0.15,J16,"")</f>
        <v/>
      </c>
      <c r="I25" s="186"/>
      <c r="J25" s="198" t="s">
        <v>8</v>
      </c>
      <c r="K25" s="199"/>
      <c r="L25" s="200"/>
      <c r="M25" s="17"/>
    </row>
    <row r="26" spans="1:13" s="43" customFormat="1" ht="141.75" customHeight="1" thickBot="1">
      <c r="A26" s="169"/>
      <c r="B26" s="198" t="s">
        <v>67</v>
      </c>
      <c r="C26" s="199"/>
      <c r="D26" s="199"/>
      <c r="E26" s="200"/>
      <c r="F26" s="202" t="str">
        <f>IF(J16&lt;0.15,"回饋校統籌金額：","")</f>
        <v/>
      </c>
      <c r="G26" s="203"/>
      <c r="H26" s="44" t="str">
        <f>IF(J16&lt;0.15,I16*(0.9-L16),"")</f>
        <v/>
      </c>
      <c r="I26" s="186"/>
      <c r="J26" s="195" t="s">
        <v>28</v>
      </c>
      <c r="K26" s="196"/>
      <c r="L26" s="197"/>
      <c r="M26" s="17"/>
    </row>
    <row r="27" spans="1:13" ht="79.5" customHeight="1" thickTop="1">
      <c r="A27" s="169"/>
      <c r="B27" s="176"/>
      <c r="C27" s="177"/>
      <c r="D27" s="177"/>
      <c r="E27" s="177"/>
      <c r="F27" s="177"/>
      <c r="G27" s="177"/>
      <c r="H27" s="178"/>
      <c r="I27" s="185" t="s">
        <v>24</v>
      </c>
      <c r="J27" s="207" t="s">
        <v>38</v>
      </c>
      <c r="K27" s="208"/>
      <c r="L27" s="209"/>
    </row>
    <row r="28" spans="1:13" ht="51.6" customHeight="1">
      <c r="A28" s="169"/>
      <c r="B28" s="179"/>
      <c r="C28" s="180"/>
      <c r="D28" s="180"/>
      <c r="E28" s="180"/>
      <c r="F28" s="180"/>
      <c r="G28" s="180"/>
      <c r="H28" s="181"/>
      <c r="I28" s="186"/>
      <c r="J28" s="198" t="s">
        <v>21</v>
      </c>
      <c r="K28" s="199"/>
      <c r="L28" s="200"/>
    </row>
    <row r="29" spans="1:13" ht="38.1" customHeight="1">
      <c r="A29" s="169"/>
      <c r="B29" s="179"/>
      <c r="C29" s="180"/>
      <c r="D29" s="180"/>
      <c r="E29" s="180"/>
      <c r="F29" s="180"/>
      <c r="G29" s="180"/>
      <c r="H29" s="181"/>
      <c r="I29" s="186"/>
      <c r="J29" s="189" t="s">
        <v>22</v>
      </c>
      <c r="K29" s="190"/>
      <c r="L29" s="191"/>
    </row>
    <row r="30" spans="1:13" ht="43.5" customHeight="1">
      <c r="A30" s="169"/>
      <c r="B30" s="179"/>
      <c r="C30" s="180"/>
      <c r="D30" s="180"/>
      <c r="E30" s="180"/>
      <c r="F30" s="180"/>
      <c r="G30" s="180"/>
      <c r="H30" s="181"/>
      <c r="I30" s="186"/>
      <c r="J30" s="189" t="s">
        <v>23</v>
      </c>
      <c r="K30" s="190"/>
      <c r="L30" s="191"/>
    </row>
    <row r="31" spans="1:13" ht="170.55" customHeight="1" thickBot="1">
      <c r="A31" s="170"/>
      <c r="B31" s="182"/>
      <c r="C31" s="183"/>
      <c r="D31" s="183"/>
      <c r="E31" s="183"/>
      <c r="F31" s="183"/>
      <c r="G31" s="183"/>
      <c r="H31" s="184"/>
      <c r="I31" s="201"/>
      <c r="J31" s="192"/>
      <c r="K31" s="193"/>
      <c r="L31" s="194"/>
    </row>
    <row r="32" spans="1:13" ht="43.95" customHeight="1" thickTop="1"/>
  </sheetData>
  <sheetProtection selectLockedCells="1"/>
  <protectedRanges>
    <protectedRange password="CC43" sqref="G12 I12 G16 I16" name="範圍1"/>
  </protectedRanges>
  <mergeCells count="58">
    <mergeCell ref="J21:L21"/>
    <mergeCell ref="J22:L22"/>
    <mergeCell ref="J25:L25"/>
    <mergeCell ref="J27:L27"/>
    <mergeCell ref="J29:L29"/>
    <mergeCell ref="J30:L30"/>
    <mergeCell ref="J31:L31"/>
    <mergeCell ref="J26:L26"/>
    <mergeCell ref="J28:L28"/>
    <mergeCell ref="B26:E26"/>
    <mergeCell ref="I27:I31"/>
    <mergeCell ref="F26:G26"/>
    <mergeCell ref="I22:I23"/>
    <mergeCell ref="A22:A23"/>
    <mergeCell ref="B25:E25"/>
    <mergeCell ref="B27:H31"/>
    <mergeCell ref="I24:I26"/>
    <mergeCell ref="F25:G25"/>
    <mergeCell ref="G21:I21"/>
    <mergeCell ref="F24:G24"/>
    <mergeCell ref="A19:F21"/>
    <mergeCell ref="A1:L1"/>
    <mergeCell ref="F22:H23"/>
    <mergeCell ref="E22:E23"/>
    <mergeCell ref="B22:D23"/>
    <mergeCell ref="J24:L24"/>
    <mergeCell ref="C4:L4"/>
    <mergeCell ref="A9:L9"/>
    <mergeCell ref="A4:B4"/>
    <mergeCell ref="A5:B8"/>
    <mergeCell ref="C5:E8"/>
    <mergeCell ref="A14:F14"/>
    <mergeCell ref="B24:E24"/>
    <mergeCell ref="A24:A31"/>
    <mergeCell ref="G20:I20"/>
    <mergeCell ref="G19:I19"/>
    <mergeCell ref="J19:L19"/>
    <mergeCell ref="J20:L20"/>
    <mergeCell ref="A15:F15"/>
    <mergeCell ref="A16:F16"/>
    <mergeCell ref="G18:K18"/>
    <mergeCell ref="G17:K17"/>
    <mergeCell ref="G2:J2"/>
    <mergeCell ref="C3:D3"/>
    <mergeCell ref="E3:F3"/>
    <mergeCell ref="G3:J3"/>
    <mergeCell ref="A17:F18"/>
    <mergeCell ref="A2:B3"/>
    <mergeCell ref="C2:D2"/>
    <mergeCell ref="E2:F2"/>
    <mergeCell ref="A11:F11"/>
    <mergeCell ref="A12:F12"/>
    <mergeCell ref="A10:L10"/>
    <mergeCell ref="H5:L5"/>
    <mergeCell ref="H6:L6"/>
    <mergeCell ref="H7:L7"/>
    <mergeCell ref="H8:L8"/>
    <mergeCell ref="A13:L13"/>
  </mergeCells>
  <phoneticPr fontId="1" type="noConversion"/>
  <pageMargins left="0.23622047244094491" right="0.19685039370078741" top="0.74803149606299213" bottom="0.35433070866141736" header="0.31496062992125984" footer="0.11811023622047245"/>
  <pageSetup paperSize="9" scale="36" orientation="portrait" r:id="rId1"/>
  <headerFooter>
    <oddHeader>&amp;L&amp;"標楷體,標準"&amp;36                    國立中山大學辦理產學合作計畫降提管理費申請表</oddHeader>
    <oddFooter>&amp;L&amp;"標楷體,標準"&amp;24註：奉核後本申請表正本請送產學營運及推廣教育處憑辦，影本請老師留存。                             修訂日期：107.06.11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30" zoomScaleNormal="30" zoomScaleSheetLayoutView="30" zoomScalePageLayoutView="30" workbookViewId="0">
      <selection activeCell="G2" sqref="G2:J2"/>
    </sheetView>
  </sheetViews>
  <sheetFormatPr defaultColWidth="8.77734375" defaultRowHeight="33"/>
  <cols>
    <col min="1" max="1" width="18.6640625" style="18" customWidth="1"/>
    <col min="2" max="2" width="11.109375" style="18" customWidth="1"/>
    <col min="3" max="3" width="29.77734375" style="18" customWidth="1"/>
    <col min="4" max="4" width="17.33203125" style="18" customWidth="1"/>
    <col min="5" max="5" width="18.44140625" style="18" customWidth="1"/>
    <col min="6" max="6" width="21.44140625" style="18" customWidth="1"/>
    <col min="7" max="7" width="29.21875" style="18" customWidth="1"/>
    <col min="8" max="8" width="26.33203125" style="18" customWidth="1"/>
    <col min="9" max="9" width="23.77734375" style="18" customWidth="1"/>
    <col min="10" max="10" width="23.88671875" style="18" customWidth="1"/>
    <col min="11" max="11" width="23.109375" style="18" customWidth="1"/>
    <col min="12" max="12" width="28.88671875" style="18" customWidth="1"/>
    <col min="13" max="13" width="17.44140625" style="17" hidden="1" customWidth="1"/>
    <col min="14" max="16384" width="8.77734375" style="18"/>
  </cols>
  <sheetData>
    <row r="1" spans="1:13" s="16" customFormat="1" ht="37.200000000000003" customHeight="1" thickBot="1">
      <c r="A1" s="133" t="s">
        <v>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15"/>
    </row>
    <row r="2" spans="1:13" ht="66.599999999999994" customHeight="1" thickBot="1">
      <c r="A2" s="77" t="s">
        <v>0</v>
      </c>
      <c r="B2" s="78"/>
      <c r="C2" s="68" t="s">
        <v>15</v>
      </c>
      <c r="D2" s="69"/>
      <c r="E2" s="70" t="s">
        <v>1</v>
      </c>
      <c r="F2" s="70"/>
      <c r="G2" s="67" t="s">
        <v>68</v>
      </c>
      <c r="H2" s="67"/>
      <c r="I2" s="67"/>
      <c r="J2" s="67"/>
      <c r="K2" s="55" t="s">
        <v>2</v>
      </c>
      <c r="L2" s="56"/>
    </row>
    <row r="3" spans="1:13" ht="65.099999999999994" customHeight="1" thickBot="1">
      <c r="A3" s="79"/>
      <c r="B3" s="80"/>
      <c r="C3" s="68" t="s">
        <v>3</v>
      </c>
      <c r="D3" s="69"/>
      <c r="E3" s="70" t="s">
        <v>4</v>
      </c>
      <c r="F3" s="70"/>
      <c r="G3" s="67"/>
      <c r="H3" s="67"/>
      <c r="I3" s="67"/>
      <c r="J3" s="67"/>
      <c r="K3" s="57" t="s">
        <v>2</v>
      </c>
      <c r="L3" s="56"/>
    </row>
    <row r="4" spans="1:13" ht="68.099999999999994" customHeight="1" thickBot="1">
      <c r="A4" s="153" t="s">
        <v>5</v>
      </c>
      <c r="B4" s="154"/>
      <c r="C4" s="147"/>
      <c r="D4" s="148"/>
      <c r="E4" s="148"/>
      <c r="F4" s="148"/>
      <c r="G4" s="148"/>
      <c r="H4" s="148"/>
      <c r="I4" s="148"/>
      <c r="J4" s="148"/>
      <c r="K4" s="148"/>
      <c r="L4" s="149"/>
    </row>
    <row r="5" spans="1:13" ht="38.1" customHeight="1">
      <c r="A5" s="77" t="s">
        <v>17</v>
      </c>
      <c r="B5" s="78"/>
      <c r="C5" s="157"/>
      <c r="D5" s="158"/>
      <c r="E5" s="158"/>
      <c r="F5" s="49" t="s">
        <v>13</v>
      </c>
      <c r="G5" s="50"/>
      <c r="H5" s="90" t="s">
        <v>56</v>
      </c>
      <c r="I5" s="91"/>
      <c r="J5" s="91"/>
      <c r="K5" s="91"/>
      <c r="L5" s="92"/>
    </row>
    <row r="6" spans="1:13" ht="48" customHeight="1">
      <c r="A6" s="155"/>
      <c r="B6" s="156"/>
      <c r="C6" s="159"/>
      <c r="D6" s="160"/>
      <c r="E6" s="160"/>
      <c r="F6" s="51" t="s">
        <v>14</v>
      </c>
      <c r="G6" s="52"/>
      <c r="H6" s="93" t="s">
        <v>49</v>
      </c>
      <c r="I6" s="94"/>
      <c r="J6" s="94"/>
      <c r="K6" s="94"/>
      <c r="L6" s="95"/>
    </row>
    <row r="7" spans="1:13" ht="43.95" customHeight="1">
      <c r="A7" s="155"/>
      <c r="B7" s="156"/>
      <c r="C7" s="159"/>
      <c r="D7" s="160"/>
      <c r="E7" s="160"/>
      <c r="F7" s="51" t="s">
        <v>12</v>
      </c>
      <c r="G7" s="52"/>
      <c r="H7" s="93" t="s">
        <v>50</v>
      </c>
      <c r="I7" s="94"/>
      <c r="J7" s="94"/>
      <c r="K7" s="94"/>
      <c r="L7" s="95"/>
    </row>
    <row r="8" spans="1:13" ht="41.1" customHeight="1" thickBot="1">
      <c r="A8" s="155"/>
      <c r="B8" s="156"/>
      <c r="C8" s="161"/>
      <c r="D8" s="162"/>
      <c r="E8" s="162"/>
      <c r="F8" s="53" t="s">
        <v>32</v>
      </c>
      <c r="G8" s="54"/>
      <c r="H8" s="96" t="s">
        <v>6</v>
      </c>
      <c r="I8" s="97"/>
      <c r="J8" s="97"/>
      <c r="K8" s="97"/>
      <c r="L8" s="98"/>
    </row>
    <row r="9" spans="1:13" ht="37.200000000000003" customHeight="1" thickBot="1">
      <c r="A9" s="150" t="s">
        <v>51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</row>
    <row r="10" spans="1:13" ht="34.049999999999997" customHeight="1" thickBot="1">
      <c r="A10" s="87" t="s">
        <v>57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</row>
    <row r="11" spans="1:13" ht="132.6" thickBot="1">
      <c r="A11" s="81" t="s">
        <v>64</v>
      </c>
      <c r="B11" s="82"/>
      <c r="C11" s="82"/>
      <c r="D11" s="82"/>
      <c r="E11" s="82"/>
      <c r="F11" s="83"/>
      <c r="G11" s="19" t="s">
        <v>42</v>
      </c>
      <c r="H11" s="20" t="s">
        <v>29</v>
      </c>
      <c r="I11" s="19" t="s">
        <v>30</v>
      </c>
      <c r="J11" s="21" t="s">
        <v>43</v>
      </c>
      <c r="K11" s="21" t="s">
        <v>31</v>
      </c>
      <c r="L11" s="22" t="s">
        <v>44</v>
      </c>
      <c r="M11" s="23" t="s">
        <v>11</v>
      </c>
    </row>
    <row r="12" spans="1:13" ht="96.6" customHeight="1" thickBot="1">
      <c r="A12" s="84" t="s">
        <v>45</v>
      </c>
      <c r="B12" s="85"/>
      <c r="C12" s="85"/>
      <c r="D12" s="85"/>
      <c r="E12" s="85"/>
      <c r="F12" s="86"/>
      <c r="G12" s="6"/>
      <c r="H12" s="7" t="str">
        <f>IF(G12=0,"",G12-I12)</f>
        <v/>
      </c>
      <c r="I12" s="12" t="str">
        <f>IF(G12=0,"",G12*J12/(J12+1))</f>
        <v/>
      </c>
      <c r="J12" s="14"/>
      <c r="K12" s="1" t="str">
        <f>IF(G12=0,"",IF(J12&gt;=20%,40%,J12*2))</f>
        <v/>
      </c>
      <c r="L12" s="62" t="str">
        <f>IF(G12=0,"",I12*K12)</f>
        <v/>
      </c>
      <c r="M12" s="27" t="e">
        <f>0.9-K12</f>
        <v>#VALUE!</v>
      </c>
    </row>
    <row r="13" spans="1:13" ht="57" customHeight="1" thickBot="1">
      <c r="A13" s="99" t="s">
        <v>35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3" ht="46.5" hidden="1" customHeight="1" thickBot="1">
      <c r="A14" s="99"/>
      <c r="B14" s="163"/>
      <c r="C14" s="163"/>
      <c r="D14" s="163"/>
      <c r="E14" s="163"/>
      <c r="F14" s="164"/>
      <c r="G14" s="28"/>
      <c r="H14" s="29"/>
      <c r="I14" s="29"/>
      <c r="J14" s="30"/>
      <c r="K14" s="31" t="s">
        <v>39</v>
      </c>
      <c r="L14" s="32">
        <f>(G13/1.2)*0.2*0.4-L13</f>
        <v>0</v>
      </c>
    </row>
    <row r="15" spans="1:13" ht="132.6" thickBot="1">
      <c r="A15" s="81" t="s">
        <v>47</v>
      </c>
      <c r="B15" s="108"/>
      <c r="C15" s="108"/>
      <c r="D15" s="108"/>
      <c r="E15" s="108"/>
      <c r="F15" s="109"/>
      <c r="G15" s="19" t="s">
        <v>42</v>
      </c>
      <c r="H15" s="20" t="s">
        <v>29</v>
      </c>
      <c r="I15" s="19" t="s">
        <v>30</v>
      </c>
      <c r="J15" s="21" t="s">
        <v>43</v>
      </c>
      <c r="K15" s="21" t="s">
        <v>31</v>
      </c>
      <c r="L15" s="22" t="s">
        <v>44</v>
      </c>
      <c r="M15" s="23" t="s">
        <v>11</v>
      </c>
    </row>
    <row r="16" spans="1:13" ht="97.05" customHeight="1" thickBot="1">
      <c r="A16" s="110" t="s">
        <v>63</v>
      </c>
      <c r="B16" s="111"/>
      <c r="C16" s="111"/>
      <c r="D16" s="111"/>
      <c r="E16" s="111"/>
      <c r="F16" s="112"/>
      <c r="G16" s="10"/>
      <c r="H16" s="11" t="str">
        <f>IF(G16=0,"",G16-I16)</f>
        <v/>
      </c>
      <c r="I16" s="13" t="str">
        <f>IF(G16=0,"",G16*J16/(J16+1))</f>
        <v/>
      </c>
      <c r="J16" s="64"/>
      <c r="K16" s="5" t="str">
        <f>IF(G16=0,"",IF(J16&lt;20%,IF(J16&lt;=15%,0%,ROUND((J16-15%)/J16,4))))</f>
        <v/>
      </c>
      <c r="L16" s="63" t="str">
        <f>IF(G16=0,"",I16*K16)</f>
        <v/>
      </c>
      <c r="M16" s="27" t="e">
        <f>0.9-K16</f>
        <v>#VALUE!</v>
      </c>
    </row>
    <row r="17" spans="1:13" ht="60.6" customHeight="1" thickBot="1">
      <c r="A17" s="71" t="s">
        <v>62</v>
      </c>
      <c r="B17" s="72"/>
      <c r="C17" s="72"/>
      <c r="D17" s="72"/>
      <c r="E17" s="72"/>
      <c r="F17" s="73"/>
      <c r="G17" s="66"/>
      <c r="H17" s="3"/>
      <c r="I17" s="3"/>
      <c r="J17" s="3"/>
      <c r="K17" s="58" t="s">
        <v>26</v>
      </c>
      <c r="L17" s="8" t="str">
        <f>IF(G16=0,"",(G16/1.2)*0.2*0.4)</f>
        <v/>
      </c>
    </row>
    <row r="18" spans="1:13" ht="61.5" customHeight="1" thickBot="1">
      <c r="A18" s="74"/>
      <c r="B18" s="75"/>
      <c r="C18" s="75"/>
      <c r="D18" s="75"/>
      <c r="E18" s="75"/>
      <c r="F18" s="76"/>
      <c r="G18" s="4"/>
      <c r="H18" s="4"/>
      <c r="I18" s="4"/>
      <c r="J18" s="4"/>
      <c r="K18" s="2" t="s">
        <v>27</v>
      </c>
      <c r="L18" s="9" t="str">
        <f>IF(G16=0,"",(G16/1.2)*0.2*0.4-L16)</f>
        <v/>
      </c>
    </row>
    <row r="19" spans="1:13" ht="28.2" customHeight="1" thickTop="1">
      <c r="A19" s="124" t="s">
        <v>58</v>
      </c>
      <c r="B19" s="125"/>
      <c r="C19" s="125"/>
      <c r="D19" s="125"/>
      <c r="E19" s="125"/>
      <c r="F19" s="126"/>
      <c r="G19" s="105" t="s">
        <v>20</v>
      </c>
      <c r="H19" s="106"/>
      <c r="I19" s="107"/>
      <c r="J19" s="105" t="s">
        <v>19</v>
      </c>
      <c r="K19" s="106"/>
      <c r="L19" s="107"/>
    </row>
    <row r="20" spans="1:13">
      <c r="A20" s="127"/>
      <c r="B20" s="128"/>
      <c r="C20" s="128"/>
      <c r="D20" s="128"/>
      <c r="E20" s="128"/>
      <c r="F20" s="129"/>
      <c r="G20" s="102" t="s">
        <v>36</v>
      </c>
      <c r="H20" s="103"/>
      <c r="I20" s="104"/>
      <c r="J20" s="102" t="s">
        <v>25</v>
      </c>
      <c r="K20" s="103"/>
      <c r="L20" s="104"/>
    </row>
    <row r="21" spans="1:13" ht="33.6" thickBot="1">
      <c r="A21" s="130"/>
      <c r="B21" s="131"/>
      <c r="C21" s="131"/>
      <c r="D21" s="131"/>
      <c r="E21" s="131"/>
      <c r="F21" s="132"/>
      <c r="G21" s="119" t="s">
        <v>37</v>
      </c>
      <c r="H21" s="120"/>
      <c r="I21" s="121"/>
      <c r="J21" s="119" t="s">
        <v>18</v>
      </c>
      <c r="K21" s="120"/>
      <c r="L21" s="121"/>
    </row>
    <row r="22" spans="1:13" ht="129.6" customHeight="1" thickTop="1" thickBot="1">
      <c r="A22" s="142" t="s">
        <v>41</v>
      </c>
      <c r="B22" s="137"/>
      <c r="C22" s="137"/>
      <c r="D22" s="138"/>
      <c r="E22" s="142" t="s">
        <v>9</v>
      </c>
      <c r="F22" s="136"/>
      <c r="G22" s="137"/>
      <c r="H22" s="138"/>
      <c r="I22" s="171" t="s">
        <v>10</v>
      </c>
      <c r="J22" s="204"/>
      <c r="K22" s="205"/>
      <c r="L22" s="206"/>
    </row>
    <row r="23" spans="1:13" ht="13.65" hidden="1" customHeight="1" thickTop="1" thickBot="1">
      <c r="A23" s="143"/>
      <c r="B23" s="140"/>
      <c r="C23" s="140"/>
      <c r="D23" s="141"/>
      <c r="E23" s="143"/>
      <c r="F23" s="139"/>
      <c r="G23" s="140"/>
      <c r="H23" s="141"/>
      <c r="I23" s="172"/>
      <c r="J23" s="39"/>
      <c r="K23" s="40"/>
      <c r="L23" s="41"/>
    </row>
    <row r="24" spans="1:13" ht="157.35" customHeight="1" thickTop="1" thickBot="1">
      <c r="A24" s="168" t="s">
        <v>7</v>
      </c>
      <c r="B24" s="165" t="s">
        <v>40</v>
      </c>
      <c r="C24" s="166"/>
      <c r="D24" s="166"/>
      <c r="E24" s="167"/>
      <c r="F24" s="122" t="str">
        <f>IF(G16=0,"",IF(J16&lt;0.15,"管理費編列15%
回饋校統籌金額：",""))</f>
        <v/>
      </c>
      <c r="G24" s="123"/>
      <c r="H24" s="42" t="str">
        <f>IF(G16=0,"",IF(J16&lt;0.15,G16/1.15*15%*90%,""))</f>
        <v/>
      </c>
      <c r="I24" s="185" t="s">
        <v>59</v>
      </c>
      <c r="J24" s="144" t="s">
        <v>60</v>
      </c>
      <c r="K24" s="145"/>
      <c r="L24" s="146"/>
    </row>
    <row r="25" spans="1:13" s="43" customFormat="1" ht="172.8" customHeight="1">
      <c r="A25" s="169"/>
      <c r="B25" s="173" t="s">
        <v>65</v>
      </c>
      <c r="C25" s="174"/>
      <c r="D25" s="174"/>
      <c r="E25" s="175"/>
      <c r="F25" s="187" t="str">
        <f>IF(G16=0,"",IF(J16&lt;0.15,"管理費降提至",""))</f>
        <v/>
      </c>
      <c r="G25" s="188"/>
      <c r="H25" s="65" t="str">
        <f>IF(G16=0,"",IF(J16&lt;0.15,J16,""))</f>
        <v/>
      </c>
      <c r="I25" s="186"/>
      <c r="J25" s="198" t="s">
        <v>8</v>
      </c>
      <c r="K25" s="199"/>
      <c r="L25" s="200"/>
      <c r="M25" s="17"/>
    </row>
    <row r="26" spans="1:13" s="43" customFormat="1" ht="145.19999999999999" customHeight="1" thickBot="1">
      <c r="A26" s="169"/>
      <c r="B26" s="198" t="s">
        <v>66</v>
      </c>
      <c r="C26" s="199"/>
      <c r="D26" s="199"/>
      <c r="E26" s="200"/>
      <c r="F26" s="202" t="str">
        <f>IF(G16=0,"",IF(J16&lt;0.15,"回饋校統籌金額：",""))</f>
        <v/>
      </c>
      <c r="G26" s="203"/>
      <c r="H26" s="44" t="str">
        <f>IF(G16=0,"",IF(J16&lt;0.15,I16*(0.9-L16),""))</f>
        <v/>
      </c>
      <c r="I26" s="186"/>
      <c r="J26" s="210" t="s">
        <v>28</v>
      </c>
      <c r="K26" s="211"/>
      <c r="L26" s="212"/>
      <c r="M26" s="17"/>
    </row>
    <row r="27" spans="1:13" ht="79.5" customHeight="1" thickTop="1">
      <c r="A27" s="169"/>
      <c r="B27" s="176"/>
      <c r="C27" s="177"/>
      <c r="D27" s="177"/>
      <c r="E27" s="177"/>
      <c r="F27" s="177"/>
      <c r="G27" s="177"/>
      <c r="H27" s="178"/>
      <c r="I27" s="185" t="s">
        <v>24</v>
      </c>
      <c r="J27" s="198" t="s">
        <v>38</v>
      </c>
      <c r="K27" s="199"/>
      <c r="L27" s="200"/>
    </row>
    <row r="28" spans="1:13" ht="51.6" customHeight="1">
      <c r="A28" s="169"/>
      <c r="B28" s="179"/>
      <c r="C28" s="180"/>
      <c r="D28" s="180"/>
      <c r="E28" s="180"/>
      <c r="F28" s="180"/>
      <c r="G28" s="180"/>
      <c r="H28" s="181"/>
      <c r="I28" s="186"/>
      <c r="J28" s="198" t="s">
        <v>21</v>
      </c>
      <c r="K28" s="199"/>
      <c r="L28" s="200"/>
    </row>
    <row r="29" spans="1:13" ht="38.1" customHeight="1">
      <c r="A29" s="169"/>
      <c r="B29" s="179"/>
      <c r="C29" s="180"/>
      <c r="D29" s="180"/>
      <c r="E29" s="180"/>
      <c r="F29" s="180"/>
      <c r="G29" s="180"/>
      <c r="H29" s="181"/>
      <c r="I29" s="186"/>
      <c r="J29" s="189" t="s">
        <v>22</v>
      </c>
      <c r="K29" s="190"/>
      <c r="L29" s="191"/>
    </row>
    <row r="30" spans="1:13" ht="43.5" customHeight="1">
      <c r="A30" s="169"/>
      <c r="B30" s="179"/>
      <c r="C30" s="180"/>
      <c r="D30" s="180"/>
      <c r="E30" s="180"/>
      <c r="F30" s="180"/>
      <c r="G30" s="180"/>
      <c r="H30" s="181"/>
      <c r="I30" s="186"/>
      <c r="J30" s="189" t="s">
        <v>23</v>
      </c>
      <c r="K30" s="190"/>
      <c r="L30" s="191"/>
    </row>
    <row r="31" spans="1:13" ht="170.55" customHeight="1" thickBot="1">
      <c r="A31" s="170"/>
      <c r="B31" s="182"/>
      <c r="C31" s="183"/>
      <c r="D31" s="183"/>
      <c r="E31" s="183"/>
      <c r="F31" s="183"/>
      <c r="G31" s="183"/>
      <c r="H31" s="184"/>
      <c r="I31" s="201"/>
      <c r="J31" s="192"/>
      <c r="K31" s="193"/>
      <c r="L31" s="194"/>
    </row>
    <row r="32" spans="1:13" ht="43.95" customHeight="1" thickTop="1"/>
  </sheetData>
  <sheetProtection selectLockedCells="1"/>
  <protectedRanges>
    <protectedRange password="CC43" sqref="G12 I12" name="範圍1_1"/>
    <protectedRange password="CC43" sqref="G16 I16" name="範圍1_2"/>
  </protectedRanges>
  <mergeCells count="56">
    <mergeCell ref="B26:E26"/>
    <mergeCell ref="F26:G26"/>
    <mergeCell ref="B27:H31"/>
    <mergeCell ref="I27:I31"/>
    <mergeCell ref="J27:L27"/>
    <mergeCell ref="J28:L28"/>
    <mergeCell ref="J29:L29"/>
    <mergeCell ref="J30:L30"/>
    <mergeCell ref="J22:L22"/>
    <mergeCell ref="A24:A31"/>
    <mergeCell ref="B24:E24"/>
    <mergeCell ref="F24:G24"/>
    <mergeCell ref="I24:I26"/>
    <mergeCell ref="A22:A23"/>
    <mergeCell ref="B22:D23"/>
    <mergeCell ref="E22:E23"/>
    <mergeCell ref="F22:H23"/>
    <mergeCell ref="I22:I23"/>
    <mergeCell ref="J31:L31"/>
    <mergeCell ref="J26:L26"/>
    <mergeCell ref="J24:L24"/>
    <mergeCell ref="B25:E25"/>
    <mergeCell ref="F25:G25"/>
    <mergeCell ref="J25:L25"/>
    <mergeCell ref="A17:F18"/>
    <mergeCell ref="A19:F21"/>
    <mergeCell ref="G19:I19"/>
    <mergeCell ref="J19:L19"/>
    <mergeCell ref="G20:I20"/>
    <mergeCell ref="J20:L20"/>
    <mergeCell ref="G21:I21"/>
    <mergeCell ref="J21:L21"/>
    <mergeCell ref="A15:F15"/>
    <mergeCell ref="A16:F16"/>
    <mergeCell ref="A9:L9"/>
    <mergeCell ref="A10:L10"/>
    <mergeCell ref="A11:F11"/>
    <mergeCell ref="A12:F12"/>
    <mergeCell ref="A13:L13"/>
    <mergeCell ref="A14:F14"/>
    <mergeCell ref="A4:B4"/>
    <mergeCell ref="C4:L4"/>
    <mergeCell ref="A5:B8"/>
    <mergeCell ref="C5:E8"/>
    <mergeCell ref="H5:L5"/>
    <mergeCell ref="H6:L6"/>
    <mergeCell ref="H7:L7"/>
    <mergeCell ref="H8:L8"/>
    <mergeCell ref="A1:L1"/>
    <mergeCell ref="A2:B3"/>
    <mergeCell ref="C2:D2"/>
    <mergeCell ref="E2:F2"/>
    <mergeCell ref="G2:J2"/>
    <mergeCell ref="C3:D3"/>
    <mergeCell ref="E3:F3"/>
    <mergeCell ref="G3:J3"/>
  </mergeCells>
  <phoneticPr fontId="1" type="noConversion"/>
  <pageMargins left="0.23622047244094491" right="0.19685039370078741" top="0.74803149606299213" bottom="0.35433070866141736" header="0.31496062992125984" footer="0.11811023622047245"/>
  <pageSetup paperSize="9" scale="35" orientation="portrait" r:id="rId1"/>
  <headerFooter>
    <oddHeader>&amp;L&amp;"標楷體,標準"&amp;36                    國立中山大學辦理產學合作計畫降提管理費申請表</oddHeader>
    <oddFooter>&amp;L&amp;"標楷體,標準"&amp;24註：奉核後本申請表正本請送產學營運及推廣教育處憑辦，影本請老師留存。                             修訂日期：107.06.11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已知管理費金額</vt:lpstr>
      <vt:lpstr>已知管理費比例</vt:lpstr>
      <vt:lpstr>已知管理費比例!Print_Area</vt:lpstr>
      <vt:lpstr>已知管理費金額!Print_Area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2018-06-22T01:26:33Z</cp:lastPrinted>
  <dcterms:created xsi:type="dcterms:W3CDTF">2016-12-08T09:54:49Z</dcterms:created>
  <dcterms:modified xsi:type="dcterms:W3CDTF">2018-06-25T07:46:40Z</dcterms:modified>
</cp:coreProperties>
</file>